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</sheets>
  <definedNames>
    <definedName name="_xlnm.Print_Area" localSheetId="1">Foglio2!$E$8</definedName>
  </definedNames>
  <calcPr calcId="125725"/>
</workbook>
</file>

<file path=xl/calcChain.xml><?xml version="1.0" encoding="utf-8"?>
<calcChain xmlns="http://schemas.openxmlformats.org/spreadsheetml/2006/main">
  <c r="B26" i="1"/>
  <c r="B22"/>
  <c r="B19"/>
  <c r="B20"/>
  <c r="B18"/>
  <c r="B9"/>
  <c r="B8"/>
  <c r="B4" i="2" l="1"/>
  <c r="B23" i="1"/>
  <c r="B25" s="1"/>
  <c r="B21"/>
  <c r="G34"/>
  <c r="F36"/>
  <c r="C35"/>
  <c r="C40"/>
  <c r="C41"/>
  <c r="C42"/>
  <c r="C36"/>
  <c r="C37"/>
  <c r="C38"/>
  <c r="C39"/>
  <c r="C34"/>
  <c r="E11"/>
  <c r="E10"/>
  <c r="E9"/>
  <c r="B28" l="1"/>
</calcChain>
</file>

<file path=xl/comments1.xml><?xml version="1.0" encoding="utf-8"?>
<comments xmlns="http://schemas.openxmlformats.org/spreadsheetml/2006/main">
  <authors>
    <author>Francesca</author>
  </authors>
  <commentList>
    <comment ref="A2" authorId="0">
      <text>
        <r>
          <rPr>
            <sz val="9"/>
            <color indexed="81"/>
            <rFont val="Tahoma"/>
            <family val="2"/>
          </rPr>
          <t xml:space="preserve">lunghezza libera di inflessione
</t>
        </r>
      </text>
    </comment>
  </commentList>
</comments>
</file>

<file path=xl/sharedStrings.xml><?xml version="1.0" encoding="utf-8"?>
<sst xmlns="http://schemas.openxmlformats.org/spreadsheetml/2006/main" count="49" uniqueCount="40">
  <si>
    <t>Ned=</t>
  </si>
  <si>
    <t>kN</t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</si>
  <si>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</rPr>
      <t>M1=</t>
    </r>
  </si>
  <si>
    <t>Mpa</t>
  </si>
  <si>
    <r>
      <rPr>
        <sz val="11"/>
        <color theme="1"/>
        <rFont val="Symbol"/>
        <family val="1"/>
        <charset val="2"/>
      </rPr>
      <t>c</t>
    </r>
    <r>
      <rPr>
        <sz val="11"/>
        <color theme="1"/>
        <rFont val="Calibri"/>
        <family val="2"/>
      </rPr>
      <t>=</t>
    </r>
  </si>
  <si>
    <t>Asag=</t>
  </si>
  <si>
    <t>Iy=</t>
  </si>
  <si>
    <t>Iz=</t>
  </si>
  <si>
    <t>Profilo</t>
  </si>
  <si>
    <t>2x UPN200</t>
  </si>
  <si>
    <r>
      <t>mm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</si>
  <si>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mm</t>
    </r>
    <r>
      <rPr>
        <vertAlign val="superscript"/>
        <sz val="11"/>
        <color theme="1"/>
        <rFont val="Calibri"/>
        <family val="2"/>
        <scheme val="minor"/>
      </rPr>
      <t>4</t>
    </r>
  </si>
  <si>
    <t>iy=</t>
  </si>
  <si>
    <t>mm</t>
  </si>
  <si>
    <t>iz1P=</t>
  </si>
  <si>
    <t>iz2P=</t>
  </si>
  <si>
    <t>dati iniziali</t>
  </si>
  <si>
    <t>copia da sag</t>
  </si>
  <si>
    <r>
      <rPr>
        <sz val="11"/>
        <color theme="1"/>
        <rFont val="Symbol"/>
        <family val="1"/>
        <charset val="2"/>
      </rPr>
      <t>a</t>
    </r>
    <r>
      <rPr>
        <sz val="15.4"/>
        <color theme="1"/>
        <rFont val="Calibri"/>
        <family val="2"/>
        <scheme val="minor"/>
      </rPr>
      <t>=</t>
    </r>
  </si>
  <si>
    <t>Anec&gt;=</t>
  </si>
  <si>
    <r>
      <t>l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=</t>
    </r>
  </si>
  <si>
    <r>
      <t>f</t>
    </r>
    <r>
      <rPr>
        <vertAlign val="subscript"/>
        <sz val="11"/>
        <color theme="1"/>
        <rFont val="Calibri"/>
        <family val="2"/>
        <scheme val="minor"/>
      </rPr>
      <t>yd</t>
    </r>
    <r>
      <rPr>
        <sz val="11"/>
        <color theme="1"/>
        <rFont val="Calibri"/>
        <family val="2"/>
        <scheme val="minor"/>
      </rPr>
      <t>=</t>
    </r>
  </si>
  <si>
    <t>Calcolo l'area necessaria</t>
  </si>
  <si>
    <t>Calcolo della snellezza</t>
  </si>
  <si>
    <t>n. tratti=</t>
  </si>
  <si>
    <t>E=</t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</si>
  <si>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5.4"/>
        <color theme="1"/>
        <rFont val="Calibri"/>
        <family val="2"/>
      </rPr>
      <t>eq</t>
    </r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</si>
  <si>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5.4"/>
        <color theme="1"/>
        <rFont val="Calibri"/>
        <family val="2"/>
      </rPr>
      <t>adim</t>
    </r>
  </si>
  <si>
    <t>f=</t>
  </si>
  <si>
    <r>
      <t>N</t>
    </r>
    <r>
      <rPr>
        <vertAlign val="subscript"/>
        <sz val="11"/>
        <color theme="1"/>
        <rFont val="Calibri"/>
        <family val="2"/>
        <scheme val="minor"/>
      </rPr>
      <t>b,Rd</t>
    </r>
    <r>
      <rPr>
        <sz val="11"/>
        <color theme="1"/>
        <rFont val="Calibri"/>
        <family val="2"/>
        <scheme val="minor"/>
      </rPr>
      <t>=</t>
    </r>
  </si>
  <si>
    <r>
      <t>l</t>
    </r>
    <r>
      <rPr>
        <sz val="11"/>
        <color theme="1"/>
        <rFont val="Calibri"/>
        <family val="2"/>
        <scheme val="minor"/>
      </rPr>
      <t>y=</t>
    </r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</si>
  <si>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5.4"/>
        <color theme="1"/>
        <rFont val="Calibri"/>
        <family val="2"/>
      </rPr>
      <t>z=</t>
    </r>
  </si>
  <si>
    <t>fyd=</t>
  </si>
  <si>
    <t>A</t>
  </si>
  <si>
    <t>NRd (kN)</t>
  </si>
  <si>
    <t>Nrd=</t>
  </si>
  <si>
    <t>Max=</t>
  </si>
  <si>
    <t>Anec/2=</t>
  </si>
  <si>
    <r>
      <rPr>
        <sz val="11"/>
        <color theme="1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>''</t>
    </r>
    <r>
      <rPr>
        <vertAlign val="subscript"/>
        <sz val="15.4"/>
        <color theme="1"/>
        <rFont val="Calibri"/>
        <family val="2"/>
      </rPr>
      <t>=</t>
    </r>
  </si>
  <si>
    <r>
      <rPr>
        <sz val="11"/>
        <color theme="1"/>
        <rFont val="Symbol"/>
        <family val="1"/>
        <charset val="2"/>
      </rPr>
      <t>l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bscript"/>
        <sz val="15.4"/>
        <color theme="1"/>
        <rFont val="Calibri"/>
        <family val="2"/>
      </rPr>
      <t>=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</si>
</sst>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5.4"/>
      <color theme="1"/>
      <name val="Calibri"/>
      <family val="2"/>
      <scheme val="minor"/>
    </font>
    <font>
      <sz val="9"/>
      <color indexed="81"/>
      <name val="Tahoma"/>
      <family val="2"/>
    </font>
    <font>
      <vertAlign val="subscript"/>
      <sz val="15.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zoomScale="90" zoomScaleNormal="90" workbookViewId="0">
      <selection activeCell="L5" sqref="L5"/>
    </sheetView>
  </sheetViews>
  <sheetFormatPr defaultRowHeight="15"/>
  <cols>
    <col min="2" max="2" width="10.5703125" bestFit="1" customWidth="1"/>
    <col min="5" max="5" width="10.28515625" customWidth="1"/>
    <col min="9" max="9" width="11.140625" customWidth="1"/>
    <col min="10" max="10" width="9.140625" customWidth="1"/>
  </cols>
  <sheetData>
    <row r="1" spans="1:9" ht="17.25" customHeight="1">
      <c r="A1" s="1" t="s">
        <v>0</v>
      </c>
      <c r="B1" s="2">
        <v>-682.5</v>
      </c>
      <c r="C1" t="s">
        <v>1</v>
      </c>
      <c r="D1" s="3" t="s">
        <v>2</v>
      </c>
      <c r="E1" s="5">
        <v>1.05</v>
      </c>
      <c r="I1" s="5" t="s">
        <v>16</v>
      </c>
    </row>
    <row r="2" spans="1:9" ht="18">
      <c r="A2" s="1" t="s">
        <v>20</v>
      </c>
      <c r="B2" s="2">
        <v>1840</v>
      </c>
      <c r="C2" t="s">
        <v>13</v>
      </c>
      <c r="D2" s="4" t="s">
        <v>21</v>
      </c>
      <c r="E2" s="5">
        <v>235</v>
      </c>
      <c r="F2" t="s">
        <v>3</v>
      </c>
      <c r="I2" s="7" t="s">
        <v>17</v>
      </c>
    </row>
    <row r="3" spans="1:9">
      <c r="A3" t="s">
        <v>24</v>
      </c>
      <c r="B3" s="2">
        <v>3</v>
      </c>
      <c r="D3" s="4" t="s">
        <v>25</v>
      </c>
      <c r="E3" s="5">
        <v>210000</v>
      </c>
    </row>
    <row r="4" spans="1:9" ht="15.75" thickBot="1"/>
    <row r="5" spans="1:9" ht="15.75" thickBot="1">
      <c r="D5" s="3" t="s">
        <v>4</v>
      </c>
      <c r="E5" s="24">
        <v>0.5</v>
      </c>
    </row>
    <row r="7" spans="1:9">
      <c r="A7" s="21" t="s">
        <v>22</v>
      </c>
      <c r="B7" s="22"/>
      <c r="C7" s="22"/>
      <c r="D7" s="22"/>
      <c r="E7" s="22"/>
      <c r="F7" s="23"/>
    </row>
    <row r="8" spans="1:9">
      <c r="A8" s="4" t="s">
        <v>19</v>
      </c>
      <c r="B8" s="6">
        <f>(ABS(B1)*E1)/(E2*E5)*1000</f>
        <v>6098.9361702127662</v>
      </c>
      <c r="D8" t="s">
        <v>8</v>
      </c>
      <c r="E8" s="7" t="s">
        <v>9</v>
      </c>
    </row>
    <row r="9" spans="1:9" ht="17.25">
      <c r="A9" t="s">
        <v>37</v>
      </c>
      <c r="B9" s="25">
        <f>B8/2</f>
        <v>3049.4680851063831</v>
      </c>
      <c r="D9" s="4" t="s">
        <v>5</v>
      </c>
      <c r="E9" s="8">
        <f>3220*2</f>
        <v>6440</v>
      </c>
      <c r="F9" t="s">
        <v>10</v>
      </c>
    </row>
    <row r="10" spans="1:9" ht="17.25">
      <c r="D10" s="4" t="s">
        <v>6</v>
      </c>
      <c r="E10" s="8">
        <f>3820*10^4</f>
        <v>38200000</v>
      </c>
      <c r="F10" t="s">
        <v>11</v>
      </c>
    </row>
    <row r="11" spans="1:9" ht="17.25">
      <c r="D11" s="4" t="s">
        <v>7</v>
      </c>
      <c r="E11" s="8">
        <f>786.6*10^4</f>
        <v>7866000</v>
      </c>
      <c r="F11" t="s">
        <v>11</v>
      </c>
    </row>
    <row r="12" spans="1:9">
      <c r="D12" s="4" t="s">
        <v>12</v>
      </c>
      <c r="E12" s="8">
        <v>77</v>
      </c>
      <c r="F12" t="s">
        <v>13</v>
      </c>
    </row>
    <row r="13" spans="1:9">
      <c r="D13" s="4" t="s">
        <v>14</v>
      </c>
      <c r="E13" s="8">
        <v>21.4</v>
      </c>
      <c r="F13" t="s">
        <v>13</v>
      </c>
    </row>
    <row r="14" spans="1:9">
      <c r="D14" s="9" t="s">
        <v>15</v>
      </c>
      <c r="E14" s="10">
        <v>35</v>
      </c>
      <c r="F14" s="11" t="s">
        <v>13</v>
      </c>
    </row>
    <row r="15" spans="1:9" ht="21">
      <c r="D15" s="12" t="s">
        <v>18</v>
      </c>
      <c r="E15" s="13">
        <v>0.49</v>
      </c>
    </row>
    <row r="17" spans="1:4">
      <c r="A17" s="18" t="s">
        <v>23</v>
      </c>
      <c r="B17" s="19"/>
    </row>
    <row r="18" spans="1:4" ht="15.75" customHeight="1">
      <c r="A18" s="16" t="s">
        <v>30</v>
      </c>
      <c r="B18" s="15">
        <f>B2/E12</f>
        <v>23.896103896103895</v>
      </c>
    </row>
    <row r="19" spans="1:4" ht="15.75" customHeight="1">
      <c r="A19" s="14" t="s">
        <v>31</v>
      </c>
      <c r="B19" s="15">
        <f>B2/E14</f>
        <v>52.571428571428569</v>
      </c>
    </row>
    <row r="20" spans="1:4" ht="15.75" customHeight="1">
      <c r="A20" s="14" t="s">
        <v>38</v>
      </c>
      <c r="B20" s="15">
        <f>B2/(B3*E13)</f>
        <v>28.660436137071656</v>
      </c>
    </row>
    <row r="21" spans="1:4" ht="18.75" customHeight="1">
      <c r="A21" s="14" t="s">
        <v>39</v>
      </c>
      <c r="B21" s="15">
        <f>3.14*SQRT(Foglio2!C2/E2)</f>
        <v>93.865363063159378</v>
      </c>
    </row>
    <row r="22" spans="1:4" ht="17.25" customHeight="1">
      <c r="A22" s="14" t="s">
        <v>26</v>
      </c>
      <c r="B22" s="15">
        <f>SQRT((B19^2)+(B20^2))</f>
        <v>59.87633674172109</v>
      </c>
    </row>
    <row r="23" spans="1:4" ht="24">
      <c r="A23" s="14" t="s">
        <v>27</v>
      </c>
      <c r="B23" s="17">
        <f>B22/B21</f>
        <v>0.63789596915991231</v>
      </c>
    </row>
    <row r="25" spans="1:4">
      <c r="A25" s="16" t="s">
        <v>28</v>
      </c>
      <c r="B25" s="17">
        <f>0.5*(1+E15*(B23-0.2)+B23^2)</f>
        <v>0.81074014617941037</v>
      </c>
    </row>
    <row r="26" spans="1:4">
      <c r="A26" s="14" t="s">
        <v>4</v>
      </c>
      <c r="B26" s="17">
        <f>1/(B25+SQRT(B25^2-B23^2))</f>
        <v>0.76270185788996026</v>
      </c>
    </row>
    <row r="28" spans="1:4" ht="18">
      <c r="A28" t="s">
        <v>29</v>
      </c>
      <c r="B28" s="15">
        <f>(B26*E9*E2/E1)/1000</f>
        <v>1099.3076111720625</v>
      </c>
      <c r="C28" t="s">
        <v>1</v>
      </c>
      <c r="D28" s="15">
        <v>1051.931048204036</v>
      </c>
    </row>
    <row r="30" spans="1:4">
      <c r="A30" s="3" t="s">
        <v>32</v>
      </c>
      <c r="B30" s="5">
        <v>235</v>
      </c>
    </row>
    <row r="31" spans="1:4" ht="18">
      <c r="A31" s="3" t="s">
        <v>2</v>
      </c>
      <c r="B31" s="5">
        <v>1.05</v>
      </c>
    </row>
    <row r="33" spans="1:7">
      <c r="B33" s="20" t="s">
        <v>33</v>
      </c>
      <c r="C33" s="20" t="s">
        <v>34</v>
      </c>
      <c r="E33" s="1" t="s">
        <v>0</v>
      </c>
      <c r="F33" s="1">
        <v>300</v>
      </c>
    </row>
    <row r="34" spans="1:7">
      <c r="A34" s="4"/>
      <c r="B34" s="1">
        <v>1000</v>
      </c>
      <c r="C34" s="1">
        <f>B34*$B$30/$B$31/1000</f>
        <v>223.8095238095238</v>
      </c>
      <c r="E34" s="1" t="s">
        <v>35</v>
      </c>
      <c r="F34" s="1">
        <v>500</v>
      </c>
      <c r="G34">
        <f>IF(F34&gt;F33,F34,"no")</f>
        <v>500</v>
      </c>
    </row>
    <row r="35" spans="1:7">
      <c r="B35" s="1">
        <v>1100</v>
      </c>
      <c r="C35" s="1">
        <f>B35*$B$30/$B$31/1000</f>
        <v>246.19047619047618</v>
      </c>
    </row>
    <row r="36" spans="1:7">
      <c r="B36" s="1">
        <v>1200</v>
      </c>
      <c r="C36" s="1">
        <f>B36*$B$30/$B$31/1000</f>
        <v>268.57142857142856</v>
      </c>
      <c r="E36" s="1" t="s">
        <v>36</v>
      </c>
      <c r="F36">
        <f>MAX(F33,F34)</f>
        <v>500</v>
      </c>
    </row>
    <row r="37" spans="1:7">
      <c r="B37" s="1">
        <v>1300</v>
      </c>
      <c r="C37" s="1">
        <f>B37*$B$30/$B$31/1000</f>
        <v>290.95238095238096</v>
      </c>
    </row>
    <row r="38" spans="1:7">
      <c r="B38" s="1">
        <v>1400</v>
      </c>
      <c r="C38" s="1">
        <f>B38*$B$30/$B$31/1000</f>
        <v>313.33333333333331</v>
      </c>
    </row>
    <row r="39" spans="1:7">
      <c r="B39" s="1">
        <v>1500</v>
      </c>
      <c r="C39" s="1">
        <f>B39*$B$30/$B$31/1000</f>
        <v>335.71428571428567</v>
      </c>
    </row>
    <row r="40" spans="1:7">
      <c r="B40" s="1">
        <v>1600</v>
      </c>
      <c r="C40" s="1">
        <f>B40*$B$30/$B$31/1000</f>
        <v>358.09523809523813</v>
      </c>
    </row>
    <row r="41" spans="1:7">
      <c r="B41" s="1">
        <v>1700</v>
      </c>
      <c r="C41" s="1">
        <f>B41*$B$30/$B$31/1000</f>
        <v>380.47619047619048</v>
      </c>
    </row>
    <row r="42" spans="1:7">
      <c r="B42" s="1">
        <v>1800</v>
      </c>
      <c r="C42" s="1">
        <f>B42*$B$30/$B$31/1000</f>
        <v>402.85714285714283</v>
      </c>
    </row>
  </sheetData>
  <mergeCells count="1">
    <mergeCell ref="A7:F7"/>
  </mergeCells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C4"/>
  <sheetViews>
    <sheetView workbookViewId="0">
      <selection activeCell="E6" sqref="E6"/>
    </sheetView>
  </sheetViews>
  <sheetFormatPr defaultRowHeight="15"/>
  <sheetData>
    <row r="2" spans="2:3">
      <c r="B2" s="4" t="s">
        <v>25</v>
      </c>
      <c r="C2" s="5">
        <v>210000</v>
      </c>
    </row>
    <row r="4" spans="2:3">
      <c r="B4" s="15" t="e">
        <f>3.14*SQRT(Foglio2!#REF!/#REF!)</f>
        <v>#REF!</v>
      </c>
    </row>
  </sheetData>
  <pageMargins left="0.7" right="0.7" top="0.75" bottom="0.75" header="0.3" footer="0.3"/>
  <pageSetup paperSize="9" orientation="portrait" horizontalDpi="360" verticalDpi="360" r:id="rId1"/>
  <rowBreaks count="1" manualBreakCount="1">
    <brk id="5" max="16383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Foglio1</vt:lpstr>
      <vt:lpstr>Foglio2</vt:lpstr>
      <vt:lpstr>Foglio3</vt:lpstr>
      <vt:lpstr>Foglio4</vt:lpstr>
      <vt:lpstr>Foglio5</vt:lpstr>
      <vt:lpstr>Foglio2!Area_stampa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Francesca</cp:lastModifiedBy>
  <cp:lastPrinted>2013-11-28T13:40:03Z</cp:lastPrinted>
  <dcterms:created xsi:type="dcterms:W3CDTF">2013-11-28T12:15:01Z</dcterms:created>
  <dcterms:modified xsi:type="dcterms:W3CDTF">2013-12-04T21:06:22Z</dcterms:modified>
</cp:coreProperties>
</file>